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135" tabRatio="923"/>
  </bookViews>
  <sheets>
    <sheet name="2025" sheetId="23" r:id="rId1"/>
  </sheets>
  <externalReferences>
    <externalReference r:id="rId2"/>
  </externalReferences>
  <definedNames>
    <definedName name="_xlnm.Print_Area" localSheetId="0">'2025'!$A$1:$F$27</definedName>
  </definedNames>
  <calcPr calcId="125725"/>
</workbook>
</file>

<file path=xl/calcChain.xml><?xml version="1.0" encoding="utf-8"?>
<calcChain xmlns="http://schemas.openxmlformats.org/spreadsheetml/2006/main">
  <c r="E6" i="23"/>
  <c r="F8"/>
  <c r="F7"/>
  <c r="F6"/>
  <c r="F9" s="1"/>
  <c r="D8"/>
  <c r="D7"/>
  <c r="D6"/>
  <c r="D9" s="1"/>
  <c r="E9" l="1"/>
  <c r="E8"/>
  <c r="E7"/>
</calcChain>
</file>

<file path=xl/sharedStrings.xml><?xml version="1.0" encoding="utf-8"?>
<sst xmlns="http://schemas.openxmlformats.org/spreadsheetml/2006/main" count="29" uniqueCount="27">
  <si>
    <t>Наименование филиала</t>
  </si>
  <si>
    <t>№ договора, дата договора</t>
  </si>
  <si>
    <t>Контрагент по договору (Продавец)</t>
  </si>
  <si>
    <t xml:space="preserve">абз.3 п. 19 "г" ПП РФ № 24 от 21.01.2004  </t>
  </si>
  <si>
    <t>Средняя цена электрической энергии с начала года, руб./кВтч без НДС</t>
  </si>
  <si>
    <t>Объём потерь (тыс. кВтч)</t>
  </si>
  <si>
    <t>Стоимость потерь электрической энергии, тыс.руб. без НДС</t>
  </si>
  <si>
    <t>ООО "ИВЭЛС"</t>
  </si>
  <si>
    <t>Итого ООО "ИВЭЛС"</t>
  </si>
  <si>
    <t>№ ЭСК-34-КП от 15.08.2017г.</t>
  </si>
  <si>
    <t>Мероприятия по снижению размеров потерь в сетях ООО "ИВЭЛС"</t>
  </si>
  <si>
    <t>• Организационные мероприятия по установке и допуску приборов учёта электроэнергии;</t>
  </si>
  <si>
    <t>• Отключение в режимах малых нагрузок трансформаторов на подстанциях с двумя и более трансформаторами;</t>
  </si>
  <si>
    <t xml:space="preserve">• 	Замена приборов учета электрической энергии на приборы с повышенными классами точности;_x000D_
</t>
  </si>
  <si>
    <t>• Перенос приборов учета электрической энергии на границы балансовой принадлежности;</t>
  </si>
  <si>
    <t xml:space="preserve">• 	Установка (замена) пофидерного учета на ТП;_x000D_
</t>
  </si>
  <si>
    <t>Мероприятия по снижению коммерческих потерь электрической энергии</t>
  </si>
  <si>
    <t xml:space="preserve">• 	Разработка индивидуальной программы обследования фидеров 0,4 кВ с наибольшим небалансом;_x000D_
</t>
  </si>
  <si>
    <t xml:space="preserve">• 	Выявление неучтенной электрической энергии в результате проведения проверок;_x000D_
</t>
  </si>
  <si>
    <t>• Составление и анализ небалансов электрической энергии по подстанциям и участкам сетей;</t>
  </si>
  <si>
    <t>• Снижение расхода электрической энергии на собственные нужды подстанций с уровнем напряжения выше 20кВ;</t>
  </si>
  <si>
    <t>О закупке ООО "Ивановские электрические сети" электрической энергии для компенсации потерь в сетях и её стоимости за 2025 год</t>
  </si>
  <si>
    <t>АО "ЭнергосбыТ Плюс"</t>
  </si>
  <si>
    <t>ООО "Гарант Энерго"</t>
  </si>
  <si>
    <t>ООО "Ивановоэнергосбыт"</t>
  </si>
  <si>
    <t>№ 2352-КП от 01.01.2023г</t>
  </si>
  <si>
    <t>№ 425-ГЭ-Д-2023 от 01.01.2023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</si>
</sst>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6" formatCode="_-* #,##0.0000_р_._-;\-* #,##0.0000_р_._-;_-* &quot;-&quot;??_р_._-;_-@_-"/>
    <numFmt numFmtId="167" formatCode="_-* #,##0.0000000_р_._-;\-* #,##0.0000000_р_._-;_-* &quot;-&quot;???????_р_._-;_-@_-"/>
    <numFmt numFmtId="168" formatCode="_-* #,##0.000000000_р_._-;\-* #,##0.000000000_р_._-;_-* &quot;-&quot;??_р_._-;_-@_-"/>
    <numFmt numFmtId="169" formatCode="_-* #,##0.000000_р_._-;\-* #,##0.000000_р_._-;_-* &quot;-&quot;??_р_._-;_-@_-"/>
    <numFmt numFmtId="172" formatCode="#,##0.000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3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2" fontId="3" fillId="0" borderId="0" xfId="0" applyNumberFormat="1" applyFont="1"/>
    <xf numFmtId="0" fontId="6" fillId="0" borderId="0" xfId="1" applyFont="1"/>
    <xf numFmtId="0" fontId="9" fillId="0" borderId="0" xfId="0" applyFont="1" applyAlignment="1">
      <alignment horizontal="center" vertical="center" wrapText="1"/>
    </xf>
    <xf numFmtId="3" fontId="3" fillId="0" borderId="0" xfId="0" applyNumberFormat="1" applyFont="1"/>
    <xf numFmtId="4" fontId="3" fillId="0" borderId="0" xfId="0" applyNumberFormat="1" applyFont="1"/>
    <xf numFmtId="167" fontId="3" fillId="0" borderId="0" xfId="0" applyNumberFormat="1" applyFont="1"/>
    <xf numFmtId="164" fontId="3" fillId="0" borderId="0" xfId="4" applyFont="1"/>
    <xf numFmtId="166" fontId="3" fillId="0" borderId="0" xfId="4" applyNumberFormat="1" applyFont="1"/>
    <xf numFmtId="168" fontId="3" fillId="0" borderId="0" xfId="4" applyNumberFormat="1" applyFont="1"/>
    <xf numFmtId="169" fontId="3" fillId="0" borderId="0" xfId="4" applyNumberFormat="1" applyFont="1"/>
    <xf numFmtId="0" fontId="7" fillId="0" borderId="1" xfId="0" applyFont="1" applyBorder="1"/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 wrapText="1"/>
    </xf>
    <xf numFmtId="172" fontId="7" fillId="0" borderId="3" xfId="4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172" fontId="4" fillId="0" borderId="5" xfId="4" applyNumberFormat="1" applyFont="1" applyBorder="1" applyAlignment="1">
      <alignment horizontal="center" vertical="center"/>
    </xf>
    <xf numFmtId="172" fontId="8" fillId="0" borderId="6" xfId="4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2" fontId="8" fillId="0" borderId="5" xfId="0" applyNumberFormat="1" applyFont="1" applyBorder="1" applyAlignment="1">
      <alignment horizontal="center" vertical="center"/>
    </xf>
    <xf numFmtId="0" fontId="11" fillId="0" borderId="0" xfId="0" applyFont="1"/>
    <xf numFmtId="0" fontId="5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Процентный 3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56;&#1057;&#1050;,%20&#1069;&#1085;&#1077;&#1088;&#1075;&#1086;&#1089;&#1073;&#1099;&#1090;%20%202025%20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оссети ИВЭЛС"/>
      <sheetName val="Потери ИВЭЛС"/>
      <sheetName val="Лист2"/>
      <sheetName val="МРСК ИВЭСК"/>
      <sheetName val="Гарант ИВЭСК"/>
    </sheetNames>
    <sheetDataSet>
      <sheetData sheetId="0"/>
      <sheetData sheetId="1">
        <row r="3">
          <cell r="N3">
            <v>102615220.68614</v>
          </cell>
        </row>
        <row r="5">
          <cell r="N5">
            <v>12886.3</v>
          </cell>
        </row>
        <row r="7">
          <cell r="N7">
            <v>13896.18</v>
          </cell>
        </row>
        <row r="11">
          <cell r="N11">
            <v>1562349.5377500001</v>
          </cell>
        </row>
        <row r="13">
          <cell r="N13">
            <v>440.66899999999998</v>
          </cell>
        </row>
        <row r="17">
          <cell r="N17">
            <v>33871296.928989999</v>
          </cell>
        </row>
        <row r="19">
          <cell r="N19">
            <v>5803.7930000000006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view="pageBreakPreview" zoomScale="70" zoomScaleNormal="70" zoomScaleSheetLayoutView="70" workbookViewId="0">
      <selection activeCell="K25" sqref="K25"/>
    </sheetView>
  </sheetViews>
  <sheetFormatPr defaultRowHeight="16.5"/>
  <cols>
    <col min="1" max="1" width="35" style="1" customWidth="1"/>
    <col min="2" max="2" width="33.42578125" style="1" customWidth="1"/>
    <col min="3" max="3" width="32" style="1" customWidth="1"/>
    <col min="4" max="4" width="18.42578125" style="1" customWidth="1"/>
    <col min="5" max="5" width="22.42578125" style="1" customWidth="1"/>
    <col min="6" max="6" width="18.140625" style="1" customWidth="1"/>
    <col min="7" max="7" width="15.5703125" style="1" bestFit="1" customWidth="1"/>
    <col min="8" max="9" width="17.7109375" style="1" bestFit="1" customWidth="1"/>
    <col min="10" max="10" width="16.85546875" style="1" customWidth="1"/>
    <col min="11" max="11" width="17.7109375" style="1" bestFit="1" customWidth="1"/>
    <col min="12" max="16384" width="9.140625" style="1"/>
  </cols>
  <sheetData>
    <row r="1" spans="1:10">
      <c r="A1" s="5"/>
      <c r="F1" s="2" t="s">
        <v>3</v>
      </c>
    </row>
    <row r="3" spans="1:10" ht="29.25" customHeight="1">
      <c r="A3" s="32" t="s">
        <v>21</v>
      </c>
      <c r="B3" s="32"/>
      <c r="C3" s="32"/>
      <c r="D3" s="32"/>
      <c r="E3" s="32"/>
      <c r="F3" s="32"/>
    </row>
    <row r="4" spans="1:10" ht="18.75" thickBot="1">
      <c r="B4" s="6"/>
      <c r="C4" s="6"/>
      <c r="D4" s="6"/>
      <c r="E4" s="6"/>
    </row>
    <row r="5" spans="1:10" s="3" customFormat="1" ht="85.5" customHeight="1" thickBot="1">
      <c r="A5" s="23" t="s">
        <v>0</v>
      </c>
      <c r="B5" s="24" t="s">
        <v>1</v>
      </c>
      <c r="C5" s="24" t="s">
        <v>2</v>
      </c>
      <c r="D5" s="24" t="s">
        <v>5</v>
      </c>
      <c r="E5" s="24" t="s">
        <v>4</v>
      </c>
      <c r="F5" s="25" t="s">
        <v>6</v>
      </c>
    </row>
    <row r="6" spans="1:10">
      <c r="A6" s="18" t="s">
        <v>7</v>
      </c>
      <c r="B6" s="19" t="s">
        <v>9</v>
      </c>
      <c r="C6" s="20" t="s">
        <v>22</v>
      </c>
      <c r="D6" s="21">
        <f>'[1]Потери ИВЭЛС'!$N$5+'[1]Потери ИВЭЛС'!$N$7</f>
        <v>26782.48</v>
      </c>
      <c r="E6" s="26">
        <f>F6/D6</f>
        <v>3.831430871455519</v>
      </c>
      <c r="F6" s="22">
        <f>'[1]Потери ИВЭЛС'!$N$3/1000</f>
        <v>102615.22068614</v>
      </c>
      <c r="G6" s="8"/>
      <c r="H6" s="9"/>
      <c r="I6" s="13"/>
      <c r="J6" s="12"/>
    </row>
    <row r="7" spans="1:10">
      <c r="A7" s="18" t="s">
        <v>7</v>
      </c>
      <c r="B7" s="19" t="s">
        <v>26</v>
      </c>
      <c r="C7" s="20" t="s">
        <v>23</v>
      </c>
      <c r="D7" s="21">
        <f>'[1]Потери ИВЭЛС'!$N$13</f>
        <v>440.66899999999998</v>
      </c>
      <c r="E7" s="26">
        <f>F7/D7</f>
        <v>3.5454037786864974</v>
      </c>
      <c r="F7" s="22">
        <f>'[1]Потери ИВЭЛС'!$N$11/1000</f>
        <v>1562.3495377500001</v>
      </c>
      <c r="G7" s="8"/>
      <c r="H7" s="9"/>
      <c r="I7" s="13"/>
      <c r="J7" s="12"/>
    </row>
    <row r="8" spans="1:10" ht="17.25" thickBot="1">
      <c r="A8" s="18" t="s">
        <v>7</v>
      </c>
      <c r="B8" s="19" t="s">
        <v>25</v>
      </c>
      <c r="C8" s="20" t="s">
        <v>24</v>
      </c>
      <c r="D8" s="21">
        <f>'[1]Потери ИВЭЛС'!$N$19</f>
        <v>5803.7930000000006</v>
      </c>
      <c r="E8" s="26">
        <f>F8/D8</f>
        <v>5.8360621974267515</v>
      </c>
      <c r="F8" s="22">
        <f>'[1]Потери ИВЭЛС'!$N$17/1000</f>
        <v>33871.296928989999</v>
      </c>
      <c r="G8" s="8"/>
      <c r="H8" s="9"/>
      <c r="I8" s="13"/>
      <c r="J8" s="12"/>
    </row>
    <row r="9" spans="1:10" ht="17.25" thickBot="1">
      <c r="A9" s="14" t="s">
        <v>8</v>
      </c>
      <c r="B9" s="15"/>
      <c r="C9" s="16"/>
      <c r="D9" s="17">
        <f>D6+D7+D8</f>
        <v>33026.942000000003</v>
      </c>
      <c r="E9" s="17">
        <f>F9/D9</f>
        <v>4.1798864440092576</v>
      </c>
      <c r="F9" s="17">
        <f>F6+F7+F8</f>
        <v>138048.86715288</v>
      </c>
      <c r="G9" s="8"/>
      <c r="H9" s="11"/>
    </row>
    <row r="10" spans="1:10">
      <c r="D10" s="7"/>
      <c r="E10" s="4"/>
      <c r="F10" s="4"/>
      <c r="H10" s="10"/>
    </row>
    <row r="12" spans="1:10" ht="17.25">
      <c r="A12" s="30" t="s">
        <v>10</v>
      </c>
      <c r="B12" s="30"/>
      <c r="C12" s="30"/>
      <c r="D12" s="30"/>
      <c r="E12" s="30"/>
      <c r="F12" s="30"/>
    </row>
    <row r="14" spans="1:10" ht="17.25">
      <c r="A14" s="31" t="s">
        <v>11</v>
      </c>
      <c r="B14" s="31"/>
      <c r="C14" s="31"/>
      <c r="D14" s="31"/>
      <c r="E14" s="31"/>
      <c r="F14" s="31"/>
    </row>
    <row r="15" spans="1:10" ht="17.25">
      <c r="A15" s="29" t="s">
        <v>12</v>
      </c>
      <c r="B15" s="27"/>
      <c r="C15" s="27"/>
      <c r="D15" s="27"/>
      <c r="E15" s="27"/>
      <c r="F15" s="27"/>
    </row>
    <row r="16" spans="1:10" ht="17.25">
      <c r="A16" s="29" t="s">
        <v>13</v>
      </c>
    </row>
    <row r="17" spans="1:6" ht="17.25">
      <c r="A17" s="29" t="s">
        <v>14</v>
      </c>
    </row>
    <row r="18" spans="1:6" ht="17.25">
      <c r="A18" s="29" t="s">
        <v>15</v>
      </c>
    </row>
    <row r="21" spans="1:6" ht="17.25">
      <c r="A21" s="30" t="s">
        <v>16</v>
      </c>
      <c r="B21" s="30"/>
      <c r="C21" s="30"/>
      <c r="D21" s="30"/>
      <c r="E21" s="30"/>
      <c r="F21" s="30"/>
    </row>
    <row r="22" spans="1:6" ht="17.25">
      <c r="A22" s="28"/>
      <c r="B22" s="28"/>
      <c r="C22" s="28"/>
      <c r="D22" s="28"/>
      <c r="E22" s="28"/>
      <c r="F22" s="28"/>
    </row>
    <row r="23" spans="1:6" ht="17.25">
      <c r="A23" s="29" t="s">
        <v>18</v>
      </c>
    </row>
    <row r="24" spans="1:6" ht="17.25">
      <c r="A24" s="29" t="s">
        <v>19</v>
      </c>
    </row>
    <row r="25" spans="1:6" ht="17.25">
      <c r="A25" s="29" t="s">
        <v>17</v>
      </c>
    </row>
    <row r="26" spans="1:6" ht="17.25">
      <c r="A26" s="29" t="s">
        <v>20</v>
      </c>
    </row>
  </sheetData>
  <mergeCells count="4">
    <mergeCell ref="A3:F3"/>
    <mergeCell ref="A21:F21"/>
    <mergeCell ref="A12:F12"/>
    <mergeCell ref="A14:F14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Илья</cp:lastModifiedBy>
  <dcterms:created xsi:type="dcterms:W3CDTF">2015-04-01T08:30:50Z</dcterms:created>
  <dcterms:modified xsi:type="dcterms:W3CDTF">2026-03-19T06:50:27Z</dcterms:modified>
</cp:coreProperties>
</file>